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75" windowWidth="15105" windowHeight="53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8" i="1" l="1"/>
  <c r="C17" i="1"/>
  <c r="C18" i="1"/>
  <c r="C19" i="1"/>
  <c r="C20" i="1"/>
  <c r="C21" i="1"/>
  <c r="C22" i="1"/>
  <c r="C23" i="1"/>
  <c r="C24" i="1"/>
  <c r="C25" i="1"/>
  <c r="C26" i="1"/>
  <c r="C27" i="1"/>
  <c r="C16" i="1"/>
  <c r="D12" i="1"/>
  <c r="F12" i="1"/>
  <c r="B28" i="1"/>
  <c r="M10" i="1"/>
  <c r="N10" i="1" s="1"/>
  <c r="K10" i="1"/>
  <c r="J10" i="1"/>
  <c r="H10" i="1"/>
  <c r="I10" i="1" s="1"/>
  <c r="D11" i="1"/>
  <c r="J9" i="1"/>
  <c r="J8" i="1"/>
  <c r="J7" i="1"/>
  <c r="D10" i="1"/>
  <c r="F10" i="1"/>
  <c r="F9" i="1"/>
  <c r="D9" i="1"/>
  <c r="H9" i="1"/>
  <c r="I9" i="1" s="1"/>
  <c r="H8" i="1"/>
  <c r="I8" i="1" s="1"/>
  <c r="M9" i="1"/>
  <c r="N9" i="1" s="1"/>
  <c r="M8" i="1"/>
  <c r="N8" i="1" s="1"/>
  <c r="M7" i="1"/>
  <c r="N7" i="1" s="1"/>
  <c r="K9" i="1" l="1"/>
  <c r="K8" i="1"/>
</calcChain>
</file>

<file path=xl/sharedStrings.xml><?xml version="1.0" encoding="utf-8"?>
<sst xmlns="http://schemas.openxmlformats.org/spreadsheetml/2006/main" count="42" uniqueCount="32">
  <si>
    <t>Budget</t>
  </si>
  <si>
    <t>Actual</t>
  </si>
  <si>
    <t>$</t>
  </si>
  <si>
    <t>%</t>
  </si>
  <si>
    <t>Income</t>
  </si>
  <si>
    <t>Expense</t>
  </si>
  <si>
    <t>NA</t>
  </si>
  <si>
    <t>Variance:  Fav / (Unfav)</t>
  </si>
  <si>
    <t>% of Budget</t>
  </si>
  <si>
    <t>Giving Units</t>
  </si>
  <si>
    <t>Committed *</t>
  </si>
  <si>
    <t>Budget and Committed</t>
  </si>
  <si>
    <t>Committed $</t>
  </si>
  <si>
    <t>Avg per Giving Unit</t>
  </si>
  <si>
    <t>Avg per week</t>
  </si>
  <si>
    <t>Avg per week incr over prior yr</t>
  </si>
  <si>
    <t>LCR 2012 Envelop Giving</t>
  </si>
  <si>
    <t>2011 Budget Pacing: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</si>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</sst>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5" fontId="0" fillId="0" borderId="1" xfId="1" applyNumberFormat="1" applyFont="1" applyBorder="1" applyAlignment="1">
      <alignment vertical="center"/>
    </xf>
    <xf numFmtId="5" fontId="0" fillId="0" borderId="11" xfId="1" applyNumberFormat="1" applyFont="1" applyBorder="1" applyAlignment="1">
      <alignment vertic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5" fontId="0" fillId="0" borderId="11" xfId="1" applyNumberFormat="1" applyFont="1" applyBorder="1" applyAlignment="1">
      <alignment horizontal="center" vertical="center"/>
    </xf>
    <xf numFmtId="5" fontId="0" fillId="0" borderId="9" xfId="1" applyNumberFormat="1" applyFont="1" applyBorder="1" applyAlignment="1">
      <alignment horizontal="center" vertical="center"/>
    </xf>
    <xf numFmtId="5" fontId="4" fillId="0" borderId="1" xfId="1" applyNumberFormat="1" applyFont="1" applyBorder="1" applyAlignment="1">
      <alignment vertical="center"/>
    </xf>
    <xf numFmtId="5" fontId="4" fillId="0" borderId="11" xfId="1" applyNumberFormat="1" applyFont="1" applyBorder="1" applyAlignment="1">
      <alignment vertical="center"/>
    </xf>
    <xf numFmtId="165" fontId="4" fillId="0" borderId="1" xfId="3" applyNumberFormat="1" applyFont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horizontal="center" vertical="center"/>
    </xf>
    <xf numFmtId="5" fontId="0" fillId="0" borderId="11" xfId="1" applyNumberFormat="1" applyFont="1" applyBorder="1" applyAlignment="1">
      <alignment horizontal="center" vertical="center"/>
    </xf>
    <xf numFmtId="5" fontId="4" fillId="0" borderId="0" xfId="1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0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5" fontId="5" fillId="2" borderId="5" xfId="1" applyNumberFormat="1" applyFont="1" applyFill="1" applyBorder="1" applyAlignment="1">
      <alignment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5" fontId="4" fillId="0" borderId="7" xfId="1" applyNumberFormat="1" applyFont="1" applyBorder="1" applyAlignment="1">
      <alignment horizontal="center" vertical="center"/>
    </xf>
    <xf numFmtId="5" fontId="4" fillId="0" borderId="8" xfId="1" applyNumberFormat="1" applyFont="1" applyBorder="1" applyAlignment="1">
      <alignment horizontal="center" vertical="center"/>
    </xf>
    <xf numFmtId="5" fontId="4" fillId="0" borderId="9" xfId="1" applyNumberFormat="1" applyFont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5" fontId="0" fillId="0" borderId="1" xfId="1" applyNumberFormat="1" applyFont="1" applyBorder="1" applyAlignment="1">
      <alignment horizontal="center" vertical="center"/>
    </xf>
    <xf numFmtId="5" fontId="0" fillId="0" borderId="2" xfId="1" applyNumberFormat="1" applyFont="1" applyBorder="1" applyAlignment="1">
      <alignment horizontal="center" vertical="center"/>
    </xf>
    <xf numFmtId="5" fontId="0" fillId="0" borderId="3" xfId="1" applyNumberFormat="1" applyFont="1" applyBorder="1" applyAlignment="1">
      <alignment horizontal="center" vertical="center"/>
    </xf>
    <xf numFmtId="5" fontId="0" fillId="0" borderId="4" xfId="1" applyNumberFormat="1" applyFont="1" applyBorder="1" applyAlignment="1">
      <alignment horizontal="center" vertical="center"/>
    </xf>
    <xf numFmtId="5" fontId="0" fillId="0" borderId="5" xfId="1" applyNumberFormat="1" applyFont="1" applyBorder="1" applyAlignment="1">
      <alignment horizontal="center" vertical="center"/>
    </xf>
    <xf numFmtId="5" fontId="0" fillId="0" borderId="6" xfId="1" applyNumberFormat="1" applyFont="1" applyBorder="1" applyAlignment="1">
      <alignment horizontal="center" vertical="center"/>
    </xf>
    <xf numFmtId="5" fontId="0" fillId="0" borderId="7" xfId="1" applyNumberFormat="1" applyFont="1" applyBorder="1" applyAlignment="1">
      <alignment horizontal="center" vertical="center"/>
    </xf>
    <xf numFmtId="5" fontId="0" fillId="0" borderId="9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CCFFFF"/>
      <color rgb="FFCC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workbookViewId="0">
      <selection activeCell="B12" sqref="B12"/>
    </sheetView>
  </sheetViews>
  <sheetFormatPr defaultColWidth="8.85546875" defaultRowHeight="15" x14ac:dyDescent="0.25"/>
  <cols>
    <col min="1" max="1" width="11.85546875" style="1" customWidth="1"/>
    <col min="2" max="2" width="10.140625" style="1" customWidth="1"/>
    <col min="3" max="3" width="11.5703125" style="1" customWidth="1"/>
    <col min="4" max="4" width="7.7109375" style="1" customWidth="1"/>
    <col min="5" max="5" width="7.28515625" style="1" customWidth="1"/>
    <col min="6" max="6" width="10.7109375" style="1" customWidth="1"/>
    <col min="7" max="7" width="10" style="1" customWidth="1"/>
    <col min="8" max="8" width="10.5703125" style="1" customWidth="1"/>
    <col min="9" max="9" width="7.140625" style="1" customWidth="1"/>
    <col min="10" max="11" width="8.42578125" style="1" customWidth="1"/>
    <col min="12" max="12" width="9.85546875" style="1" customWidth="1"/>
    <col min="13" max="13" width="10.42578125" style="1" customWidth="1"/>
    <col min="14" max="14" width="7.42578125" style="1" customWidth="1"/>
    <col min="15" max="16384" width="8.85546875" style="1"/>
  </cols>
  <sheetData>
    <row r="1" spans="1:14" ht="18.75" x14ac:dyDescent="0.2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8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.75" x14ac:dyDescent="0.25">
      <c r="A3" s="2"/>
      <c r="B3" s="44" t="s">
        <v>4</v>
      </c>
      <c r="C3" s="44"/>
      <c r="D3" s="44"/>
      <c r="E3" s="44"/>
      <c r="F3" s="44"/>
      <c r="G3" s="44"/>
      <c r="H3" s="44"/>
      <c r="I3" s="44"/>
      <c r="J3" s="44"/>
      <c r="K3" s="44"/>
      <c r="L3" s="44" t="s">
        <v>5</v>
      </c>
      <c r="M3" s="44"/>
      <c r="N3" s="44"/>
    </row>
    <row r="4" spans="1:14" ht="14.45" customHeight="1" x14ac:dyDescent="0.25">
      <c r="B4" s="62" t="s">
        <v>11</v>
      </c>
      <c r="C4" s="63"/>
      <c r="D4" s="63"/>
      <c r="E4" s="63"/>
      <c r="F4" s="64"/>
      <c r="G4" s="45" t="s">
        <v>1</v>
      </c>
      <c r="H4" s="46"/>
      <c r="I4" s="46"/>
      <c r="J4" s="46"/>
      <c r="K4" s="46"/>
      <c r="L4" s="46"/>
      <c r="M4" s="46"/>
      <c r="N4" s="47"/>
    </row>
    <row r="5" spans="1:14" ht="28.9" customHeight="1" x14ac:dyDescent="0.25">
      <c r="B5" s="65" t="s">
        <v>0</v>
      </c>
      <c r="C5" s="67" t="s">
        <v>10</v>
      </c>
      <c r="D5" s="68"/>
      <c r="E5" s="68"/>
      <c r="F5" s="69"/>
      <c r="G5" s="48" t="s">
        <v>1</v>
      </c>
      <c r="H5" s="60" t="s">
        <v>7</v>
      </c>
      <c r="I5" s="61"/>
      <c r="J5" s="41" t="s">
        <v>14</v>
      </c>
      <c r="K5" s="41" t="s">
        <v>15</v>
      </c>
      <c r="L5" s="48" t="s">
        <v>1</v>
      </c>
      <c r="M5" s="58" t="s">
        <v>7</v>
      </c>
      <c r="N5" s="59"/>
    </row>
    <row r="6" spans="1:14" ht="45" x14ac:dyDescent="0.25">
      <c r="B6" s="66"/>
      <c r="C6" s="3" t="s">
        <v>12</v>
      </c>
      <c r="D6" s="3" t="s">
        <v>8</v>
      </c>
      <c r="E6" s="3" t="s">
        <v>9</v>
      </c>
      <c r="F6" s="3" t="s">
        <v>13</v>
      </c>
      <c r="G6" s="49"/>
      <c r="H6" s="4" t="s">
        <v>2</v>
      </c>
      <c r="I6" s="5" t="s">
        <v>3</v>
      </c>
      <c r="J6" s="42"/>
      <c r="K6" s="42"/>
      <c r="L6" s="49"/>
      <c r="M6" s="4" t="s">
        <v>2</v>
      </c>
      <c r="N6" s="5" t="s">
        <v>3</v>
      </c>
    </row>
    <row r="7" spans="1:14" x14ac:dyDescent="0.25">
      <c r="A7" s="6">
        <v>2007</v>
      </c>
      <c r="B7" s="15">
        <v>507839</v>
      </c>
      <c r="C7" s="50" t="s">
        <v>6</v>
      </c>
      <c r="D7" s="51"/>
      <c r="E7" s="51"/>
      <c r="F7" s="52"/>
      <c r="G7" s="15">
        <v>496612</v>
      </c>
      <c r="H7" s="56" t="s">
        <v>6</v>
      </c>
      <c r="I7" s="57"/>
      <c r="J7" s="14">
        <f>+G7/52</f>
        <v>9550.2307692307695</v>
      </c>
      <c r="K7" s="14"/>
      <c r="L7" s="16">
        <v>500718</v>
      </c>
      <c r="M7" s="8">
        <f>+G7-L7</f>
        <v>-4106</v>
      </c>
      <c r="N7" s="9">
        <f>+M7/G7</f>
        <v>-8.2680241315151465E-3</v>
      </c>
    </row>
    <row r="8" spans="1:14" x14ac:dyDescent="0.25">
      <c r="A8" s="6">
        <v>2008</v>
      </c>
      <c r="B8" s="15">
        <v>517100</v>
      </c>
      <c r="C8" s="53"/>
      <c r="D8" s="54"/>
      <c r="E8" s="54"/>
      <c r="F8" s="55"/>
      <c r="G8" s="15">
        <v>507243</v>
      </c>
      <c r="H8" s="7">
        <f>+G8-B8</f>
        <v>-9857</v>
      </c>
      <c r="I8" s="10">
        <f>+H8/B8</f>
        <v>-1.9062076967704508E-2</v>
      </c>
      <c r="J8" s="13">
        <f>+G8/52</f>
        <v>9754.6730769230762</v>
      </c>
      <c r="K8" s="9">
        <f>(+J8-J7)/J7</f>
        <v>2.1407054199254042E-2</v>
      </c>
      <c r="L8" s="16">
        <v>504665</v>
      </c>
      <c r="M8" s="8">
        <f>+G8-L8</f>
        <v>2578</v>
      </c>
      <c r="N8" s="9">
        <f t="shared" ref="N8:N9" si="0">+M8/G8</f>
        <v>5.0823766912505442E-3</v>
      </c>
    </row>
    <row r="9" spans="1:14" x14ac:dyDescent="0.25">
      <c r="A9" s="6">
        <v>2009</v>
      </c>
      <c r="B9" s="15">
        <v>574368</v>
      </c>
      <c r="C9" s="15">
        <v>522000</v>
      </c>
      <c r="D9" s="11">
        <f>+C9/B9</f>
        <v>0.90882500417850576</v>
      </c>
      <c r="E9" s="17">
        <v>258</v>
      </c>
      <c r="F9" s="7">
        <f>+C9/E9</f>
        <v>2023.2558139534883</v>
      </c>
      <c r="G9" s="15">
        <v>555995</v>
      </c>
      <c r="H9" s="7">
        <f>+G9-B9</f>
        <v>-18373</v>
      </c>
      <c r="I9" s="10">
        <f>+H9/B9</f>
        <v>-3.1988202685386373E-2</v>
      </c>
      <c r="J9" s="13">
        <f t="shared" ref="J9:J10" si="1">+G9/52</f>
        <v>10692.211538461539</v>
      </c>
      <c r="K9" s="9">
        <f t="shared" ref="K9:K10" si="2">(+J9-J8)/J8</f>
        <v>9.6111725543773036E-2</v>
      </c>
      <c r="L9" s="16">
        <v>555447</v>
      </c>
      <c r="M9" s="8">
        <f>+G9-L9</f>
        <v>548</v>
      </c>
      <c r="N9" s="9">
        <f t="shared" si="0"/>
        <v>9.856203742839415E-4</v>
      </c>
    </row>
    <row r="10" spans="1:14" x14ac:dyDescent="0.25">
      <c r="A10" s="6">
        <v>2010</v>
      </c>
      <c r="B10" s="16">
        <v>549900</v>
      </c>
      <c r="C10" s="16">
        <v>467496</v>
      </c>
      <c r="D10" s="12">
        <f t="shared" ref="D10" si="3">+C10/B10</f>
        <v>0.85014729950900159</v>
      </c>
      <c r="E10" s="18">
        <v>209</v>
      </c>
      <c r="F10" s="8">
        <f t="shared" ref="F10" si="4">+C10/E10</f>
        <v>2236.8229665071772</v>
      </c>
      <c r="G10" s="15">
        <v>425779</v>
      </c>
      <c r="H10" s="7">
        <f t="shared" ref="H10" si="5">+G10-B10</f>
        <v>-124121</v>
      </c>
      <c r="I10" s="10">
        <f t="shared" ref="I10" si="6">+H10/B10</f>
        <v>-0.22571558465175487</v>
      </c>
      <c r="J10" s="23">
        <f t="shared" si="1"/>
        <v>8188.0576923076924</v>
      </c>
      <c r="K10" s="9">
        <f t="shared" si="2"/>
        <v>-0.23420354499590826</v>
      </c>
      <c r="L10" s="16">
        <v>566752</v>
      </c>
      <c r="M10" s="8">
        <f>+G10-L10</f>
        <v>-140973</v>
      </c>
      <c r="N10" s="9">
        <f t="shared" ref="N10" si="7">+M10/G10</f>
        <v>-0.33109430009465002</v>
      </c>
    </row>
    <row r="11" spans="1:14" x14ac:dyDescent="0.25">
      <c r="A11" s="6">
        <v>2011</v>
      </c>
      <c r="B11" s="16">
        <v>579000</v>
      </c>
      <c r="C11" s="16">
        <v>467497</v>
      </c>
      <c r="D11" s="12">
        <f t="shared" ref="D11" si="8">+C11/B11</f>
        <v>0.80742141623488772</v>
      </c>
      <c r="E11" s="36" t="s">
        <v>6</v>
      </c>
      <c r="F11" s="37"/>
      <c r="G11" s="33" t="s">
        <v>6</v>
      </c>
      <c r="H11" s="34"/>
      <c r="I11" s="34"/>
      <c r="J11" s="34"/>
      <c r="K11" s="34"/>
      <c r="L11" s="34"/>
      <c r="M11" s="34"/>
      <c r="N11" s="35"/>
    </row>
    <row r="12" spans="1:14" x14ac:dyDescent="0.25">
      <c r="A12" s="6">
        <v>2012</v>
      </c>
      <c r="B12" s="16">
        <v>552627</v>
      </c>
      <c r="C12" s="16">
        <v>465122</v>
      </c>
      <c r="D12" s="12">
        <f t="shared" ref="D12" si="9">+C12/B12</f>
        <v>0.84165630705702033</v>
      </c>
      <c r="E12" s="18">
        <v>185</v>
      </c>
      <c r="F12" s="8">
        <f t="shared" ref="F12" si="10">+C12/E12</f>
        <v>2514.1729729729732</v>
      </c>
      <c r="G12" s="33" t="s">
        <v>6</v>
      </c>
      <c r="H12" s="34"/>
      <c r="I12" s="34"/>
      <c r="J12" s="34"/>
      <c r="K12" s="34"/>
      <c r="L12" s="34"/>
      <c r="M12" s="34"/>
      <c r="N12" s="35"/>
    </row>
    <row r="14" spans="1:14" x14ac:dyDescent="0.25">
      <c r="A14" s="38" t="s">
        <v>17</v>
      </c>
      <c r="B14" s="39"/>
      <c r="C14" s="40"/>
    </row>
    <row r="15" spans="1:14" x14ac:dyDescent="0.25">
      <c r="A15" s="30"/>
      <c r="B15" s="31" t="s">
        <v>2</v>
      </c>
      <c r="C15" s="32" t="s">
        <v>31</v>
      </c>
    </row>
    <row r="16" spans="1:14" x14ac:dyDescent="0.25">
      <c r="A16" s="25" t="s">
        <v>18</v>
      </c>
      <c r="B16" s="24">
        <v>98938.34</v>
      </c>
      <c r="C16" s="26">
        <f>+B16/B$28</f>
        <v>0.17785069207262269</v>
      </c>
    </row>
    <row r="17" spans="1:14" x14ac:dyDescent="0.25">
      <c r="A17" s="25" t="s">
        <v>19</v>
      </c>
      <c r="B17" s="24">
        <v>33053.24</v>
      </c>
      <c r="C17" s="26">
        <f t="shared" ref="C17:C27" si="11">+B17/B$28</f>
        <v>5.9416214272874343E-2</v>
      </c>
    </row>
    <row r="18" spans="1:14" x14ac:dyDescent="0.25">
      <c r="A18" s="25" t="s">
        <v>20</v>
      </c>
      <c r="B18" s="24">
        <v>36214.68</v>
      </c>
      <c r="C18" s="26">
        <f t="shared" si="11"/>
        <v>6.5099191083947516E-2</v>
      </c>
      <c r="N18" s="19"/>
    </row>
    <row r="19" spans="1:14" x14ac:dyDescent="0.25">
      <c r="A19" s="25" t="s">
        <v>21</v>
      </c>
      <c r="B19" s="24">
        <v>34440.65</v>
      </c>
      <c r="C19" s="26">
        <f t="shared" si="11"/>
        <v>6.1910210318173647E-2</v>
      </c>
      <c r="N19" s="20"/>
    </row>
    <row r="20" spans="1:14" x14ac:dyDescent="0.25">
      <c r="A20" s="25" t="s">
        <v>22</v>
      </c>
      <c r="B20" s="24">
        <v>39076.93</v>
      </c>
      <c r="C20" s="26">
        <f t="shared" si="11"/>
        <v>7.0244346575588715E-2</v>
      </c>
      <c r="N20" s="21"/>
    </row>
    <row r="21" spans="1:14" x14ac:dyDescent="0.25">
      <c r="A21" s="25" t="s">
        <v>23</v>
      </c>
      <c r="B21" s="24">
        <v>35140.51</v>
      </c>
      <c r="C21" s="26">
        <f t="shared" si="11"/>
        <v>6.3168272514830134E-2</v>
      </c>
      <c r="N21" s="21"/>
    </row>
    <row r="22" spans="1:14" x14ac:dyDescent="0.25">
      <c r="A22" s="25" t="s">
        <v>24</v>
      </c>
      <c r="B22" s="24">
        <v>89306.42</v>
      </c>
      <c r="C22" s="26">
        <f t="shared" si="11"/>
        <v>0.16053643717418659</v>
      </c>
      <c r="N22" s="19"/>
    </row>
    <row r="23" spans="1:14" x14ac:dyDescent="0.25">
      <c r="A23" s="25" t="s">
        <v>25</v>
      </c>
      <c r="B23" s="24">
        <v>38358.9</v>
      </c>
      <c r="C23" s="26">
        <f t="shared" si="11"/>
        <v>6.8953622146323931E-2</v>
      </c>
      <c r="N23" s="22"/>
    </row>
    <row r="24" spans="1:14" x14ac:dyDescent="0.25">
      <c r="A24" s="25" t="s">
        <v>26</v>
      </c>
      <c r="B24" s="24">
        <v>32691.599999999999</v>
      </c>
      <c r="C24" s="26">
        <f t="shared" si="11"/>
        <v>5.8766133381269098E-2</v>
      </c>
      <c r="N24" s="22"/>
    </row>
    <row r="25" spans="1:14" x14ac:dyDescent="0.25">
      <c r="A25" s="25" t="s">
        <v>27</v>
      </c>
      <c r="B25" s="24">
        <v>40096.160000000003</v>
      </c>
      <c r="C25" s="26">
        <f t="shared" si="11"/>
        <v>7.207650548265325E-2</v>
      </c>
      <c r="N25" s="22"/>
    </row>
    <row r="26" spans="1:14" x14ac:dyDescent="0.25">
      <c r="A26" s="25" t="s">
        <v>28</v>
      </c>
      <c r="B26" s="24">
        <v>43161.08</v>
      </c>
      <c r="C26" s="26">
        <f t="shared" si="11"/>
        <v>7.7585978788423521E-2</v>
      </c>
      <c r="N26" s="21"/>
    </row>
    <row r="27" spans="1:14" x14ac:dyDescent="0.25">
      <c r="A27" s="25" t="s">
        <v>29</v>
      </c>
      <c r="B27" s="24">
        <v>35821.49</v>
      </c>
      <c r="C27" s="26">
        <f t="shared" si="11"/>
        <v>6.4392396189106596E-2</v>
      </c>
    </row>
    <row r="28" spans="1:14" x14ac:dyDescent="0.25">
      <c r="A28" s="27" t="s">
        <v>30</v>
      </c>
      <c r="B28" s="28">
        <f>SUM(B16:B27)</f>
        <v>556300</v>
      </c>
      <c r="C28" s="29">
        <f>+B28/B$28</f>
        <v>1</v>
      </c>
    </row>
  </sheetData>
  <mergeCells count="19">
    <mergeCell ref="A1:N1"/>
    <mergeCell ref="B3:K3"/>
    <mergeCell ref="L3:N3"/>
    <mergeCell ref="G4:N4"/>
    <mergeCell ref="G5:G6"/>
    <mergeCell ref="M5:N5"/>
    <mergeCell ref="H5:I5"/>
    <mergeCell ref="B4:F4"/>
    <mergeCell ref="B5:B6"/>
    <mergeCell ref="C5:F5"/>
    <mergeCell ref="L5:L6"/>
    <mergeCell ref="G11:N11"/>
    <mergeCell ref="E11:F11"/>
    <mergeCell ref="G12:N12"/>
    <mergeCell ref="A14:C14"/>
    <mergeCell ref="K5:K6"/>
    <mergeCell ref="J5:J6"/>
    <mergeCell ref="C7:F8"/>
    <mergeCell ref="H7:I7"/>
  </mergeCells>
  <printOptions horizontalCentered="1" verticalCentered="1"/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 Johnson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2012-11-13T20:53:05Z</cp:lastPrinted>
  <dcterms:created xsi:type="dcterms:W3CDTF">2010-09-26T12:56:10Z</dcterms:created>
  <dcterms:modified xsi:type="dcterms:W3CDTF">2012-11-13T20:53:07Z</dcterms:modified>
</cp:coreProperties>
</file>